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T:\РІШЕННЯ\2025\Виконком\4\полив\"/>
    </mc:Choice>
  </mc:AlternateContent>
  <xr:revisionPtr revIDLastSave="0" documentId="13_ncr:1_{EEA641E9-955C-4007-A18E-BD64502C9493}" xr6:coauthVersionLast="47" xr6:coauthVersionMax="47" xr10:uidLastSave="{00000000-0000-0000-0000-000000000000}"/>
  <bookViews>
    <workbookView xWindow="-108" yWindow="-108" windowWidth="23256" windowHeight="13896" activeTab="2" xr2:uid="{00000000-000D-0000-FFFF-FFFF00000000}"/>
  </bookViews>
  <sheets>
    <sheet name="2023" sheetId="1" r:id="rId1"/>
    <sheet name="2024" sheetId="2" r:id="rId2"/>
    <sheet name="2025" sheetId="3" r:id="rId3"/>
  </sheets>
  <definedNames>
    <definedName name="_xlnm.Print_Area" localSheetId="1">'2024'!$A$1:$H$21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3" l="1"/>
  <c r="F17" i="3"/>
  <c r="G17" i="3" s="1"/>
  <c r="H17" i="3" s="1"/>
  <c r="F16" i="3"/>
  <c r="G16" i="3" s="1"/>
  <c r="H16" i="3" s="1"/>
  <c r="F15" i="3"/>
  <c r="G15" i="3" s="1"/>
  <c r="H15" i="3" s="1"/>
  <c r="F14" i="3"/>
  <c r="G14" i="3" s="1"/>
  <c r="H14" i="3" s="1"/>
  <c r="F13" i="3"/>
  <c r="G13" i="3" s="1"/>
  <c r="H13" i="3" s="1"/>
  <c r="E8" i="3"/>
  <c r="G8" i="3" s="1"/>
  <c r="F18" i="3" l="1"/>
  <c r="E9" i="3"/>
  <c r="G9" i="3" s="1"/>
  <c r="E12" i="2"/>
  <c r="E13" i="2"/>
  <c r="E14" i="2"/>
  <c r="E15" i="2"/>
  <c r="E16" i="2"/>
  <c r="E11" i="2"/>
  <c r="G18" i="3" l="1"/>
  <c r="H18" i="3" s="1"/>
  <c r="E17" i="2" l="1"/>
  <c r="B17" i="2"/>
  <c r="F12" i="2"/>
  <c r="G12" i="2" s="1"/>
  <c r="F13" i="2"/>
  <c r="G13" i="2" s="1"/>
  <c r="F14" i="2"/>
  <c r="G14" i="2" s="1"/>
  <c r="F15" i="2"/>
  <c r="G15" i="2" s="1"/>
  <c r="F16" i="2"/>
  <c r="G16" i="2" s="1"/>
  <c r="F11" i="2"/>
  <c r="B13" i="1"/>
  <c r="D6" i="2"/>
  <c r="F6" i="2" s="1"/>
  <c r="B15" i="1"/>
  <c r="D15" i="1" s="1"/>
  <c r="F17" i="2" l="1"/>
  <c r="G17" i="2" s="1"/>
  <c r="G11" i="2"/>
  <c r="D7" i="2"/>
  <c r="F7" i="2" s="1"/>
  <c r="B38" i="1"/>
  <c r="B40" i="1" s="1"/>
  <c r="D40" i="1" s="1"/>
  <c r="B33" i="1"/>
  <c r="B23" i="1"/>
  <c r="B25" i="1" s="1"/>
  <c r="D25" i="1" s="1"/>
  <c r="B35" i="1"/>
  <c r="D35" i="1" s="1"/>
  <c r="B28" i="1"/>
  <c r="B30" i="1" s="1"/>
  <c r="D30" i="1" s="1"/>
  <c r="B18" i="1"/>
  <c r="B20" i="1"/>
  <c r="D20" i="1" s="1"/>
  <c r="C6" i="1"/>
  <c r="C7" i="1" s="1"/>
  <c r="F7" i="1" s="1"/>
  <c r="F6" i="1" l="1"/>
</calcChain>
</file>

<file path=xl/sharedStrings.xml><?xml version="1.0" encoding="utf-8"?>
<sst xmlns="http://schemas.openxmlformats.org/spreadsheetml/2006/main" count="108" uniqueCount="44">
  <si>
    <t xml:space="preserve">Норма </t>
  </si>
  <si>
    <t>літрів на 1 м.кв.</t>
  </si>
  <si>
    <t>Норма на місяць</t>
  </si>
  <si>
    <t>літрів на 1 сотку</t>
  </si>
  <si>
    <t>м.куб</t>
  </si>
  <si>
    <t>До сплати</t>
  </si>
  <si>
    <t>м.куб.</t>
  </si>
  <si>
    <t>тариф</t>
  </si>
  <si>
    <t>грн.</t>
  </si>
  <si>
    <t>Всього:</t>
  </si>
  <si>
    <t>травень</t>
  </si>
  <si>
    <t>червень</t>
  </si>
  <si>
    <t>липень</t>
  </si>
  <si>
    <t>серпень</t>
  </si>
  <si>
    <t>вересень (15 днів)</t>
  </si>
  <si>
    <t>за квітень (16 днів)</t>
  </si>
  <si>
    <t>31 день</t>
  </si>
  <si>
    <t>30 днів</t>
  </si>
  <si>
    <t>зг рішення соток</t>
  </si>
  <si>
    <t xml:space="preserve">Розрахунок поливу присадибних ділянок </t>
  </si>
  <si>
    <t>за період з 15 квітня по 15 вересня 2024р.</t>
  </si>
  <si>
    <t>за 1 сотку</t>
  </si>
  <si>
    <t xml:space="preserve">за 4 сотки </t>
  </si>
  <si>
    <t>кількість води</t>
  </si>
  <si>
    <t>квітень</t>
  </si>
  <si>
    <t>вересень</t>
  </si>
  <si>
    <t>к-сть днів</t>
  </si>
  <si>
    <t>вартість, грн</t>
  </si>
  <si>
    <t>1 сотка</t>
  </si>
  <si>
    <t>4 сотки</t>
  </si>
  <si>
    <t>кількість води, м.куб.</t>
  </si>
  <si>
    <t>Разом:</t>
  </si>
  <si>
    <t>Розрахунок вартості</t>
  </si>
  <si>
    <t xml:space="preserve">норма л на 1 кв.м. </t>
  </si>
  <si>
    <t>за полив присадибної ділянки при відсутності приладів обліку</t>
  </si>
  <si>
    <t>(підпис)</t>
  </si>
  <si>
    <t>(ініціали та прізвище)</t>
  </si>
  <si>
    <t xml:space="preserve"> присадибної ділянки при відсутності приладів обліку</t>
  </si>
  <si>
    <t xml:space="preserve">Керуючий справами            </t>
  </si>
  <si>
    <t xml:space="preserve">Начальник відділу ЖКІ     </t>
  </si>
  <si>
    <t>Дмитро ГАПЧЕНКО</t>
  </si>
  <si>
    <t>Юлія САМСОНОВА</t>
  </si>
  <si>
    <t>Додаток                                                                     до рішення виконавчого комітету Бучанської міської ради від 18.04.2025  №  880</t>
  </si>
  <si>
    <t>Тариф для поливу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</si>
</sst>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0" fontId="0" fillId="0" borderId="0" xfId="0" applyAlignment="1">
      <alignment wrapText="1"/>
    </xf>
    <xf numFmtId="4" fontId="1" fillId="0" borderId="0" xfId="0" applyNumberFormat="1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7" xfId="0" applyNumberFormat="1" applyBorder="1"/>
    <xf numFmtId="4" fontId="1" fillId="0" borderId="7" xfId="0" applyNumberFormat="1" applyFont="1" applyBorder="1"/>
    <xf numFmtId="4" fontId="0" fillId="0" borderId="7" xfId="0" applyNumberFormat="1" applyBorder="1"/>
    <xf numFmtId="2" fontId="1" fillId="0" borderId="15" xfId="0" applyNumberFormat="1" applyFont="1" applyBorder="1"/>
    <xf numFmtId="0" fontId="1" fillId="0" borderId="15" xfId="0" applyFont="1" applyBorder="1"/>
    <xf numFmtId="0" fontId="1" fillId="0" borderId="4" xfId="0" applyFont="1" applyBorder="1"/>
    <xf numFmtId="0" fontId="1" fillId="0" borderId="7" xfId="0" applyFont="1" applyBorder="1"/>
    <xf numFmtId="0" fontId="0" fillId="0" borderId="3" xfId="0" applyBorder="1"/>
    <xf numFmtId="0" fontId="0" fillId="0" borderId="21" xfId="0" applyBorder="1"/>
    <xf numFmtId="0" fontId="5" fillId="0" borderId="0" xfId="0" applyFont="1"/>
    <xf numFmtId="0" fontId="5" fillId="0" borderId="1" xfId="0" applyFont="1" applyBorder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2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opLeftCell="A19" workbookViewId="0">
      <selection activeCell="B15" sqref="B15"/>
    </sheetView>
  </sheetViews>
  <sheetFormatPr defaultRowHeight="14.4" x14ac:dyDescent="0.3"/>
  <cols>
    <col min="1" max="1" width="19.5546875" customWidth="1"/>
  </cols>
  <sheetData>
    <row r="1" spans="1:7" x14ac:dyDescent="0.3">
      <c r="A1" t="s">
        <v>19</v>
      </c>
    </row>
    <row r="2" spans="1:7" x14ac:dyDescent="0.3">
      <c r="A2" t="s">
        <v>20</v>
      </c>
    </row>
    <row r="5" spans="1:7" x14ac:dyDescent="0.3">
      <c r="A5" t="s">
        <v>0</v>
      </c>
      <c r="B5" s="1">
        <v>6</v>
      </c>
      <c r="C5" t="s">
        <v>1</v>
      </c>
    </row>
    <row r="6" spans="1:7" x14ac:dyDescent="0.3">
      <c r="A6" t="s">
        <v>2</v>
      </c>
      <c r="C6">
        <f>B5*30</f>
        <v>180</v>
      </c>
      <c r="D6" t="s">
        <v>1</v>
      </c>
      <c r="F6">
        <f>C6/1000</f>
        <v>0.18</v>
      </c>
      <c r="G6" t="s">
        <v>4</v>
      </c>
    </row>
    <row r="7" spans="1:7" x14ac:dyDescent="0.3">
      <c r="C7">
        <f>C6*100</f>
        <v>18000</v>
      </c>
      <c r="D7" t="s">
        <v>3</v>
      </c>
      <c r="F7">
        <f>C7/1000</f>
        <v>18</v>
      </c>
      <c r="G7" t="s">
        <v>4</v>
      </c>
    </row>
    <row r="8" spans="1:7" x14ac:dyDescent="0.3">
      <c r="A8" s="4" t="s">
        <v>18</v>
      </c>
      <c r="B8" s="1">
        <v>4</v>
      </c>
    </row>
    <row r="11" spans="1:7" x14ac:dyDescent="0.3">
      <c r="A11" t="s">
        <v>5</v>
      </c>
    </row>
    <row r="12" spans="1:7" x14ac:dyDescent="0.3">
      <c r="A12" s="1" t="s">
        <v>15</v>
      </c>
      <c r="B12" s="1" t="s">
        <v>21</v>
      </c>
      <c r="D12" s="1" t="s">
        <v>22</v>
      </c>
    </row>
    <row r="13" spans="1:7" x14ac:dyDescent="0.3">
      <c r="A13" t="s">
        <v>23</v>
      </c>
      <c r="B13">
        <f>6*100*16/1000</f>
        <v>9.6</v>
      </c>
      <c r="C13" t="s">
        <v>6</v>
      </c>
    </row>
    <row r="14" spans="1:7" x14ac:dyDescent="0.3">
      <c r="A14" t="s">
        <v>7</v>
      </c>
      <c r="B14">
        <v>11.21</v>
      </c>
      <c r="C14" t="s">
        <v>8</v>
      </c>
    </row>
    <row r="15" spans="1:7" x14ac:dyDescent="0.3">
      <c r="A15" s="2" t="s">
        <v>9</v>
      </c>
      <c r="B15" s="3">
        <f>B14*B13</f>
        <v>107.616</v>
      </c>
      <c r="C15" s="2" t="s">
        <v>8</v>
      </c>
      <c r="D15" s="5">
        <f>B15*B8</f>
        <v>430.464</v>
      </c>
    </row>
    <row r="17" spans="1:4" x14ac:dyDescent="0.3">
      <c r="A17" s="1" t="s">
        <v>10</v>
      </c>
      <c r="B17" t="s">
        <v>16</v>
      </c>
    </row>
    <row r="18" spans="1:4" x14ac:dyDescent="0.3">
      <c r="B18">
        <f>B5*100*31/1000</f>
        <v>18.600000000000001</v>
      </c>
      <c r="C18" t="s">
        <v>6</v>
      </c>
    </row>
    <row r="19" spans="1:4" x14ac:dyDescent="0.3">
      <c r="A19" t="s">
        <v>7</v>
      </c>
      <c r="B19">
        <v>11.21</v>
      </c>
      <c r="C19" t="s">
        <v>8</v>
      </c>
    </row>
    <row r="20" spans="1:4" x14ac:dyDescent="0.3">
      <c r="A20" s="2" t="s">
        <v>9</v>
      </c>
      <c r="B20" s="3">
        <f>B19*B18</f>
        <v>208.50600000000003</v>
      </c>
      <c r="C20" s="2" t="s">
        <v>8</v>
      </c>
      <c r="D20" s="5">
        <f>B20*B8</f>
        <v>834.02400000000011</v>
      </c>
    </row>
    <row r="22" spans="1:4" x14ac:dyDescent="0.3">
      <c r="A22" s="1" t="s">
        <v>11</v>
      </c>
      <c r="B22" t="s">
        <v>17</v>
      </c>
    </row>
    <row r="23" spans="1:4" x14ac:dyDescent="0.3">
      <c r="B23">
        <f>B5*100*30/1000</f>
        <v>18</v>
      </c>
      <c r="C23" t="s">
        <v>6</v>
      </c>
    </row>
    <row r="24" spans="1:4" x14ac:dyDescent="0.3">
      <c r="A24" t="s">
        <v>7</v>
      </c>
      <c r="B24">
        <v>11.21</v>
      </c>
      <c r="C24" t="s">
        <v>8</v>
      </c>
    </row>
    <row r="25" spans="1:4" x14ac:dyDescent="0.3">
      <c r="A25" s="2" t="s">
        <v>9</v>
      </c>
      <c r="B25" s="3">
        <f>B24*B23</f>
        <v>201.78000000000003</v>
      </c>
      <c r="C25" s="2" t="s">
        <v>8</v>
      </c>
      <c r="D25" s="5">
        <f>B25*B8</f>
        <v>807.12000000000012</v>
      </c>
    </row>
    <row r="27" spans="1:4" x14ac:dyDescent="0.3">
      <c r="A27" s="1" t="s">
        <v>12</v>
      </c>
      <c r="B27" t="s">
        <v>16</v>
      </c>
    </row>
    <row r="28" spans="1:4" x14ac:dyDescent="0.3">
      <c r="B28">
        <f>B5*100*31/1000</f>
        <v>18.600000000000001</v>
      </c>
      <c r="C28" t="s">
        <v>6</v>
      </c>
    </row>
    <row r="29" spans="1:4" x14ac:dyDescent="0.3">
      <c r="A29" t="s">
        <v>7</v>
      </c>
      <c r="B29">
        <v>11.21</v>
      </c>
      <c r="C29" t="s">
        <v>8</v>
      </c>
    </row>
    <row r="30" spans="1:4" x14ac:dyDescent="0.3">
      <c r="A30" s="2" t="s">
        <v>9</v>
      </c>
      <c r="B30" s="3">
        <f>B29*B28</f>
        <v>208.50600000000003</v>
      </c>
      <c r="C30" s="2" t="s">
        <v>8</v>
      </c>
      <c r="D30" s="5">
        <f>B30*B8</f>
        <v>834.02400000000011</v>
      </c>
    </row>
    <row r="32" spans="1:4" x14ac:dyDescent="0.3">
      <c r="A32" s="1" t="s">
        <v>13</v>
      </c>
      <c r="B32" t="s">
        <v>16</v>
      </c>
    </row>
    <row r="33" spans="1:4" x14ac:dyDescent="0.3">
      <c r="B33">
        <f>B5*100*31/1000</f>
        <v>18.600000000000001</v>
      </c>
      <c r="C33" t="s">
        <v>6</v>
      </c>
    </row>
    <row r="34" spans="1:4" x14ac:dyDescent="0.3">
      <c r="A34" t="s">
        <v>7</v>
      </c>
      <c r="B34">
        <v>11.21</v>
      </c>
      <c r="C34" t="s">
        <v>8</v>
      </c>
    </row>
    <row r="35" spans="1:4" x14ac:dyDescent="0.3">
      <c r="A35" s="2" t="s">
        <v>9</v>
      </c>
      <c r="B35" s="3">
        <f>B34*B33</f>
        <v>208.50600000000003</v>
      </c>
      <c r="C35" s="2" t="s">
        <v>8</v>
      </c>
      <c r="D35" s="5">
        <f>B35*B8</f>
        <v>834.02400000000011</v>
      </c>
    </row>
    <row r="37" spans="1:4" x14ac:dyDescent="0.3">
      <c r="A37" s="1" t="s">
        <v>14</v>
      </c>
    </row>
    <row r="38" spans="1:4" x14ac:dyDescent="0.3">
      <c r="B38">
        <f>B5*100*15/1000</f>
        <v>9</v>
      </c>
      <c r="C38" t="s">
        <v>6</v>
      </c>
    </row>
    <row r="39" spans="1:4" x14ac:dyDescent="0.3">
      <c r="A39" t="s">
        <v>7</v>
      </c>
      <c r="B39">
        <v>11.21</v>
      </c>
      <c r="C39" t="s">
        <v>8</v>
      </c>
    </row>
    <row r="40" spans="1:4" x14ac:dyDescent="0.3">
      <c r="A40" s="2" t="s">
        <v>9</v>
      </c>
      <c r="B40" s="3">
        <f>B39*B38</f>
        <v>100.89000000000001</v>
      </c>
      <c r="C40" s="2" t="s">
        <v>8</v>
      </c>
      <c r="D40" s="5">
        <f>B40*B8</f>
        <v>403.56000000000006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view="pageBreakPreview" zoomScale="90" zoomScaleNormal="100" zoomScaleSheetLayoutView="90" workbookViewId="0">
      <selection sqref="A1:G18"/>
    </sheetView>
  </sheetViews>
  <sheetFormatPr defaultRowHeight="14.4" x14ac:dyDescent="0.3"/>
  <cols>
    <col min="1" max="1" width="11.44140625" customWidth="1"/>
    <col min="2" max="3" width="6" customWidth="1"/>
    <col min="4" max="4" width="8.44140625" customWidth="1"/>
    <col min="5" max="5" width="11.5546875" customWidth="1"/>
    <col min="6" max="6" width="10.5546875" customWidth="1"/>
    <col min="7" max="7" width="11.88671875" customWidth="1"/>
  </cols>
  <sheetData>
    <row r="1" spans="1:8" x14ac:dyDescent="0.3">
      <c r="A1" s="31" t="s">
        <v>32</v>
      </c>
      <c r="B1" s="31"/>
      <c r="C1" s="31"/>
      <c r="D1" s="31"/>
      <c r="E1" s="31"/>
      <c r="F1" s="31"/>
      <c r="G1" s="31"/>
    </row>
    <row r="2" spans="1:8" x14ac:dyDescent="0.3">
      <c r="A2" s="31" t="s">
        <v>34</v>
      </c>
      <c r="B2" s="31"/>
      <c r="C2" s="31"/>
      <c r="D2" s="31"/>
      <c r="E2" s="31"/>
      <c r="F2" s="31"/>
      <c r="G2" s="31"/>
    </row>
    <row r="3" spans="1:8" x14ac:dyDescent="0.3">
      <c r="A3" s="7"/>
      <c r="B3" s="7"/>
      <c r="C3" s="7"/>
      <c r="D3" s="7"/>
      <c r="E3" s="7"/>
      <c r="F3" s="7"/>
      <c r="G3" s="7"/>
    </row>
    <row r="5" spans="1:8" x14ac:dyDescent="0.3">
      <c r="A5" s="1" t="s">
        <v>0</v>
      </c>
      <c r="B5" s="1">
        <v>6</v>
      </c>
      <c r="C5" s="1"/>
      <c r="D5" s="1" t="s">
        <v>1</v>
      </c>
      <c r="E5" s="1"/>
      <c r="F5" s="1"/>
      <c r="G5" s="1"/>
      <c r="H5" s="1"/>
    </row>
    <row r="6" spans="1:8" x14ac:dyDescent="0.3">
      <c r="A6" s="1" t="s">
        <v>2</v>
      </c>
      <c r="B6" s="1"/>
      <c r="C6" s="1"/>
      <c r="D6" s="1">
        <f>B5*30</f>
        <v>180</v>
      </c>
      <c r="E6" s="6" t="s">
        <v>1</v>
      </c>
      <c r="F6" s="1">
        <f>D6/1000</f>
        <v>0.18</v>
      </c>
      <c r="G6" s="1" t="s">
        <v>4</v>
      </c>
    </row>
    <row r="7" spans="1:8" ht="15" customHeight="1" x14ac:dyDescent="0.3">
      <c r="A7" s="1"/>
      <c r="B7" s="1"/>
      <c r="C7" s="1"/>
      <c r="D7" s="1">
        <f>D6*100</f>
        <v>18000</v>
      </c>
      <c r="E7" s="6" t="s">
        <v>3</v>
      </c>
      <c r="F7" s="1">
        <f>D7/1000</f>
        <v>18</v>
      </c>
      <c r="G7" s="1" t="s">
        <v>4</v>
      </c>
    </row>
    <row r="8" spans="1:8" x14ac:dyDescent="0.3">
      <c r="A8" s="8"/>
      <c r="D8" s="8"/>
      <c r="E8" s="8"/>
    </row>
    <row r="9" spans="1:8" ht="15" thickBot="1" x14ac:dyDescent="0.35">
      <c r="A9" s="36">
        <v>2024</v>
      </c>
      <c r="B9" s="38" t="s">
        <v>26</v>
      </c>
      <c r="C9" s="32" t="s">
        <v>33</v>
      </c>
      <c r="D9" s="40" t="s">
        <v>7</v>
      </c>
      <c r="E9" s="42" t="s">
        <v>30</v>
      </c>
      <c r="F9" s="34" t="s">
        <v>27</v>
      </c>
      <c r="G9" s="35"/>
      <c r="H9" s="9"/>
    </row>
    <row r="10" spans="1:8" ht="22.05" customHeight="1" thickTop="1" x14ac:dyDescent="0.3">
      <c r="A10" s="37"/>
      <c r="B10" s="39"/>
      <c r="C10" s="33"/>
      <c r="D10" s="41"/>
      <c r="E10" s="43"/>
      <c r="F10" s="19" t="s">
        <v>28</v>
      </c>
      <c r="G10" s="19" t="s">
        <v>29</v>
      </c>
      <c r="H10" s="9"/>
    </row>
    <row r="11" spans="1:8" x14ac:dyDescent="0.3">
      <c r="A11" s="20" t="s">
        <v>24</v>
      </c>
      <c r="B11" s="11">
        <v>16</v>
      </c>
      <c r="C11" s="11">
        <v>6</v>
      </c>
      <c r="D11" s="11">
        <v>11.21</v>
      </c>
      <c r="E11" s="13">
        <f>C11*100*B11/1000</f>
        <v>9.6</v>
      </c>
      <c r="F11" s="15">
        <f>D11*E11</f>
        <v>107.616</v>
      </c>
      <c r="G11" s="13">
        <f>F11*4</f>
        <v>430.464</v>
      </c>
      <c r="H11" s="9"/>
    </row>
    <row r="12" spans="1:8" x14ac:dyDescent="0.3">
      <c r="A12" s="20" t="s">
        <v>10</v>
      </c>
      <c r="B12" s="11">
        <v>31</v>
      </c>
      <c r="C12" s="11">
        <v>6</v>
      </c>
      <c r="D12" s="11">
        <v>11.21</v>
      </c>
      <c r="E12" s="13">
        <f t="shared" ref="E12:E16" si="0">C12*100*B12/1000</f>
        <v>18.600000000000001</v>
      </c>
      <c r="F12" s="15">
        <f t="shared" ref="F12:F16" si="1">D12*E12</f>
        <v>208.50600000000003</v>
      </c>
      <c r="G12" s="13">
        <f t="shared" ref="G12:G17" si="2">F12*4</f>
        <v>834.02400000000011</v>
      </c>
    </row>
    <row r="13" spans="1:8" x14ac:dyDescent="0.3">
      <c r="A13" s="20" t="s">
        <v>11</v>
      </c>
      <c r="B13" s="11">
        <v>30</v>
      </c>
      <c r="C13" s="11">
        <v>6</v>
      </c>
      <c r="D13" s="11">
        <v>11.21</v>
      </c>
      <c r="E13" s="13">
        <f t="shared" si="0"/>
        <v>18</v>
      </c>
      <c r="F13" s="15">
        <f t="shared" si="1"/>
        <v>201.78000000000003</v>
      </c>
      <c r="G13" s="13">
        <f t="shared" si="2"/>
        <v>807.12000000000012</v>
      </c>
    </row>
    <row r="14" spans="1:8" x14ac:dyDescent="0.3">
      <c r="A14" s="10" t="s">
        <v>12</v>
      </c>
      <c r="B14" s="11">
        <v>31</v>
      </c>
      <c r="C14" s="11">
        <v>6</v>
      </c>
      <c r="D14" s="11">
        <v>11.21</v>
      </c>
      <c r="E14" s="13">
        <f t="shared" si="0"/>
        <v>18.600000000000001</v>
      </c>
      <c r="F14" s="15">
        <f t="shared" si="1"/>
        <v>208.50600000000003</v>
      </c>
      <c r="G14" s="13">
        <f t="shared" si="2"/>
        <v>834.02400000000011</v>
      </c>
      <c r="H14" s="9"/>
    </row>
    <row r="15" spans="1:8" x14ac:dyDescent="0.3">
      <c r="A15" s="20" t="s">
        <v>13</v>
      </c>
      <c r="B15" s="11">
        <v>31</v>
      </c>
      <c r="C15" s="11">
        <v>6</v>
      </c>
      <c r="D15" s="11">
        <v>11.21</v>
      </c>
      <c r="E15" s="13">
        <f t="shared" si="0"/>
        <v>18.600000000000001</v>
      </c>
      <c r="F15" s="15">
        <f t="shared" si="1"/>
        <v>208.50600000000003</v>
      </c>
      <c r="G15" s="13">
        <f t="shared" si="2"/>
        <v>834.02400000000011</v>
      </c>
      <c r="H15" s="9"/>
    </row>
    <row r="16" spans="1:8" x14ac:dyDescent="0.3">
      <c r="A16" s="10" t="s">
        <v>25</v>
      </c>
      <c r="B16" s="11">
        <v>15</v>
      </c>
      <c r="C16" s="11">
        <v>6</v>
      </c>
      <c r="D16" s="11">
        <v>11.21</v>
      </c>
      <c r="E16" s="13">
        <f t="shared" si="0"/>
        <v>9</v>
      </c>
      <c r="F16" s="15">
        <f t="shared" si="1"/>
        <v>100.89000000000001</v>
      </c>
      <c r="G16" s="13">
        <f t="shared" si="2"/>
        <v>403.56000000000006</v>
      </c>
      <c r="H16" s="9"/>
    </row>
    <row r="17" spans="1:7" x14ac:dyDescent="0.3">
      <c r="A17" s="18" t="s">
        <v>31</v>
      </c>
      <c r="B17" s="19">
        <f>SUM(B11:B16)</f>
        <v>154</v>
      </c>
      <c r="C17" s="17"/>
      <c r="D17" s="17"/>
      <c r="E17" s="16">
        <f>SUM(E11:E16)</f>
        <v>92.4</v>
      </c>
      <c r="F17" s="14">
        <f>SUM(F11:F16)</f>
        <v>1035.8040000000003</v>
      </c>
      <c r="G17" s="14">
        <f t="shared" si="2"/>
        <v>4143.2160000000013</v>
      </c>
    </row>
    <row r="18" spans="1:7" x14ac:dyDescent="0.3">
      <c r="A18" s="12"/>
      <c r="B18" s="12"/>
      <c r="F18" s="12"/>
    </row>
  </sheetData>
  <mergeCells count="8">
    <mergeCell ref="A1:G1"/>
    <mergeCell ref="A2:G2"/>
    <mergeCell ref="C9:C10"/>
    <mergeCell ref="F9:G9"/>
    <mergeCell ref="A9:A10"/>
    <mergeCell ref="B9:B10"/>
    <mergeCell ref="D9:D10"/>
    <mergeCell ref="E9:E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6"/>
  <sheetViews>
    <sheetView tabSelected="1" topLeftCell="A4" workbookViewId="0">
      <selection sqref="A1:I28"/>
    </sheetView>
  </sheetViews>
  <sheetFormatPr defaultRowHeight="14.4" x14ac:dyDescent="0.3"/>
  <cols>
    <col min="4" max="4" width="7.21875" customWidth="1"/>
    <col min="6" max="6" width="9.5546875" customWidth="1"/>
    <col min="9" max="9" width="12.88671875" customWidth="1"/>
  </cols>
  <sheetData>
    <row r="1" spans="2:9" ht="46.2" customHeight="1" x14ac:dyDescent="0.3">
      <c r="F1" s="44" t="s">
        <v>42</v>
      </c>
      <c r="G1" s="44"/>
      <c r="H1" s="44"/>
      <c r="I1" s="44"/>
    </row>
    <row r="3" spans="2:9" x14ac:dyDescent="0.3">
      <c r="B3" s="31" t="s">
        <v>43</v>
      </c>
      <c r="C3" s="31"/>
      <c r="D3" s="31"/>
      <c r="E3" s="31"/>
      <c r="F3" s="31"/>
      <c r="G3" s="31"/>
      <c r="H3" s="31"/>
    </row>
    <row r="4" spans="2:9" x14ac:dyDescent="0.3">
      <c r="B4" s="31" t="s">
        <v>37</v>
      </c>
      <c r="C4" s="31"/>
      <c r="D4" s="31"/>
      <c r="E4" s="31"/>
      <c r="F4" s="31"/>
      <c r="G4" s="31"/>
      <c r="H4" s="31"/>
    </row>
    <row r="5" spans="2:9" x14ac:dyDescent="0.3">
      <c r="B5" s="7"/>
      <c r="C5" s="7"/>
      <c r="D5" s="7"/>
      <c r="E5" s="7"/>
      <c r="F5" s="7"/>
      <c r="G5" s="7"/>
      <c r="H5" s="7"/>
    </row>
    <row r="7" spans="2:9" x14ac:dyDescent="0.3">
      <c r="B7" s="1" t="s">
        <v>0</v>
      </c>
      <c r="C7" s="1">
        <v>6</v>
      </c>
      <c r="D7" s="1"/>
      <c r="E7" s="1" t="s">
        <v>1</v>
      </c>
      <c r="F7" s="1"/>
      <c r="G7" s="1"/>
      <c r="H7" s="1"/>
    </row>
    <row r="8" spans="2:9" ht="21.6" x14ac:dyDescent="0.3">
      <c r="B8" s="1" t="s">
        <v>2</v>
      </c>
      <c r="C8" s="1"/>
      <c r="D8" s="1"/>
      <c r="E8" s="1">
        <f>C7*30</f>
        <v>180</v>
      </c>
      <c r="F8" s="6" t="s">
        <v>1</v>
      </c>
      <c r="G8" s="1">
        <f>E8/1000</f>
        <v>0.18</v>
      </c>
      <c r="H8" s="1" t="s">
        <v>4</v>
      </c>
    </row>
    <row r="9" spans="2:9" ht="21.6" x14ac:dyDescent="0.3">
      <c r="B9" s="1"/>
      <c r="C9" s="1"/>
      <c r="D9" s="1"/>
      <c r="E9" s="1">
        <f>E8*100</f>
        <v>18000</v>
      </c>
      <c r="F9" s="6" t="s">
        <v>3</v>
      </c>
      <c r="G9" s="1">
        <f>E9/1000</f>
        <v>18</v>
      </c>
      <c r="H9" s="1" t="s">
        <v>4</v>
      </c>
    </row>
    <row r="10" spans="2:9" x14ac:dyDescent="0.3">
      <c r="B10" s="8"/>
      <c r="E10" s="8"/>
      <c r="F10" s="8"/>
    </row>
    <row r="11" spans="2:9" ht="15" thickBot="1" x14ac:dyDescent="0.35">
      <c r="B11" s="46">
        <v>2025</v>
      </c>
      <c r="C11" s="38" t="s">
        <v>26</v>
      </c>
      <c r="D11" s="32" t="s">
        <v>33</v>
      </c>
      <c r="E11" s="40" t="s">
        <v>7</v>
      </c>
      <c r="F11" s="42" t="s">
        <v>30</v>
      </c>
      <c r="G11" s="34" t="s">
        <v>27</v>
      </c>
      <c r="H11" s="35"/>
    </row>
    <row r="12" spans="2:9" ht="19.5" customHeight="1" thickTop="1" x14ac:dyDescent="0.3">
      <c r="B12" s="47"/>
      <c r="C12" s="39"/>
      <c r="D12" s="33"/>
      <c r="E12" s="41"/>
      <c r="F12" s="43"/>
      <c r="G12" s="19" t="s">
        <v>28</v>
      </c>
      <c r="H12" s="19" t="s">
        <v>29</v>
      </c>
    </row>
    <row r="13" spans="2:9" x14ac:dyDescent="0.3">
      <c r="B13" s="11" t="s">
        <v>10</v>
      </c>
      <c r="C13" s="11">
        <v>31</v>
      </c>
      <c r="D13" s="11">
        <v>6</v>
      </c>
      <c r="E13" s="11">
        <v>20.47</v>
      </c>
      <c r="F13" s="13">
        <f t="shared" ref="F13:F17" si="0">D13*100*C13/1000</f>
        <v>18.600000000000001</v>
      </c>
      <c r="G13" s="15">
        <f t="shared" ref="G13:G17" si="1">E13*F13</f>
        <v>380.74200000000002</v>
      </c>
      <c r="H13" s="13">
        <f t="shared" ref="H13:H18" si="2">G13*4</f>
        <v>1522.9680000000001</v>
      </c>
    </row>
    <row r="14" spans="2:9" x14ac:dyDescent="0.3">
      <c r="B14" s="11" t="s">
        <v>11</v>
      </c>
      <c r="C14" s="11">
        <v>30</v>
      </c>
      <c r="D14" s="11">
        <v>6</v>
      </c>
      <c r="E14" s="11">
        <v>20.47</v>
      </c>
      <c r="F14" s="13">
        <f t="shared" si="0"/>
        <v>18</v>
      </c>
      <c r="G14" s="15">
        <f t="shared" si="1"/>
        <v>368.46</v>
      </c>
      <c r="H14" s="13">
        <f t="shared" si="2"/>
        <v>1473.84</v>
      </c>
    </row>
    <row r="15" spans="2:9" x14ac:dyDescent="0.3">
      <c r="B15" s="21" t="s">
        <v>12</v>
      </c>
      <c r="C15" s="11">
        <v>31</v>
      </c>
      <c r="D15" s="11">
        <v>6</v>
      </c>
      <c r="E15" s="11">
        <v>20.47</v>
      </c>
      <c r="F15" s="13">
        <f t="shared" si="0"/>
        <v>18.600000000000001</v>
      </c>
      <c r="G15" s="15">
        <f t="shared" si="1"/>
        <v>380.74200000000002</v>
      </c>
      <c r="H15" s="13">
        <f t="shared" si="2"/>
        <v>1522.9680000000001</v>
      </c>
    </row>
    <row r="16" spans="2:9" x14ac:dyDescent="0.3">
      <c r="B16" s="11" t="s">
        <v>13</v>
      </c>
      <c r="C16" s="11">
        <v>31</v>
      </c>
      <c r="D16" s="11">
        <v>6</v>
      </c>
      <c r="E16" s="11">
        <v>20.47</v>
      </c>
      <c r="F16" s="13">
        <f t="shared" si="0"/>
        <v>18.600000000000001</v>
      </c>
      <c r="G16" s="15">
        <f t="shared" si="1"/>
        <v>380.74200000000002</v>
      </c>
      <c r="H16" s="13">
        <f t="shared" si="2"/>
        <v>1522.9680000000001</v>
      </c>
    </row>
    <row r="17" spans="1:12" x14ac:dyDescent="0.3">
      <c r="B17" s="21" t="s">
        <v>25</v>
      </c>
      <c r="C17" s="11">
        <v>15</v>
      </c>
      <c r="D17" s="11">
        <v>6</v>
      </c>
      <c r="E17" s="11">
        <v>20.47</v>
      </c>
      <c r="F17" s="13">
        <f t="shared" si="0"/>
        <v>9</v>
      </c>
      <c r="G17" s="15">
        <f t="shared" si="1"/>
        <v>184.23</v>
      </c>
      <c r="H17" s="13">
        <f t="shared" si="2"/>
        <v>736.92</v>
      </c>
    </row>
    <row r="18" spans="1:12" x14ac:dyDescent="0.3">
      <c r="B18" s="19" t="s">
        <v>31</v>
      </c>
      <c r="C18" s="19">
        <f>SUM(C13:C17)</f>
        <v>138</v>
      </c>
      <c r="D18" s="17"/>
      <c r="E18" s="17"/>
      <c r="F18" s="16">
        <f>SUM(F13:F17)</f>
        <v>82.800000000000011</v>
      </c>
      <c r="G18" s="14">
        <f>SUM(G13:G17)</f>
        <v>1694.9159999999999</v>
      </c>
      <c r="H18" s="14">
        <f t="shared" si="2"/>
        <v>6779.6639999999998</v>
      </c>
    </row>
    <row r="19" spans="1:12" x14ac:dyDescent="0.3">
      <c r="B19" s="12"/>
      <c r="C19" s="12"/>
      <c r="G19" s="12"/>
    </row>
    <row r="20" spans="1:12" ht="30" customHeight="1" x14ac:dyDescent="0.3"/>
    <row r="21" spans="1:12" ht="15.6" x14ac:dyDescent="0.3">
      <c r="A21" s="45" t="s">
        <v>38</v>
      </c>
      <c r="B21" s="45"/>
      <c r="C21" s="45"/>
      <c r="D21" s="45"/>
      <c r="F21" s="23"/>
      <c r="H21" s="24" t="s">
        <v>40</v>
      </c>
    </row>
    <row r="22" spans="1:12" ht="15.6" x14ac:dyDescent="0.3">
      <c r="A22" s="22"/>
      <c r="B22" s="22"/>
      <c r="D22" s="22"/>
      <c r="F22" s="25" t="s">
        <v>35</v>
      </c>
      <c r="H22" s="26" t="s">
        <v>36</v>
      </c>
    </row>
    <row r="25" spans="1:12" ht="15.6" x14ac:dyDescent="0.3">
      <c r="A25" s="27" t="s">
        <v>39</v>
      </c>
      <c r="B25" s="22"/>
      <c r="F25" s="23"/>
      <c r="H25" s="24" t="s">
        <v>41</v>
      </c>
    </row>
    <row r="26" spans="1:12" ht="15.6" x14ac:dyDescent="0.3">
      <c r="A26" s="22"/>
      <c r="B26" s="22"/>
      <c r="D26" s="22"/>
      <c r="F26" s="25" t="s">
        <v>35</v>
      </c>
      <c r="H26" s="26" t="s">
        <v>36</v>
      </c>
    </row>
    <row r="27" spans="1:12" ht="15.6" x14ac:dyDescent="0.3">
      <c r="A27" s="27"/>
      <c r="B27" s="22"/>
      <c r="D27" s="22"/>
      <c r="F27" s="22"/>
      <c r="H27" s="22"/>
    </row>
    <row r="28" spans="1:12" ht="15.6" x14ac:dyDescent="0.3">
      <c r="A28" s="22"/>
      <c r="B28" s="22"/>
      <c r="D28" s="22"/>
      <c r="F28" s="22"/>
      <c r="H28" s="22"/>
    </row>
    <row r="30" spans="1:12" s="28" customFormat="1" ht="28.8" customHeight="1" x14ac:dyDescent="0.3">
      <c r="A30" s="45"/>
      <c r="B30" s="45"/>
      <c r="C30" s="45"/>
      <c r="D30" s="45"/>
      <c r="F30" s="30"/>
      <c r="H30" s="29"/>
    </row>
    <row r="31" spans="1:12" ht="15.6" x14ac:dyDescent="0.3">
      <c r="A31" s="22"/>
      <c r="B31" s="22"/>
      <c r="D31" s="22"/>
      <c r="F31" s="25"/>
      <c r="H31" s="26"/>
      <c r="L31">
        <v>2025</v>
      </c>
    </row>
    <row r="33" spans="1:8" ht="15.6" x14ac:dyDescent="0.3">
      <c r="A33" s="22"/>
      <c r="B33" s="22"/>
      <c r="D33" s="22"/>
      <c r="F33" s="22"/>
      <c r="H33" s="22"/>
    </row>
    <row r="34" spans="1:8" ht="15.6" x14ac:dyDescent="0.3">
      <c r="A34" s="27"/>
      <c r="B34" s="22"/>
      <c r="D34" s="22"/>
      <c r="F34" s="22"/>
      <c r="H34" s="24"/>
    </row>
    <row r="35" spans="1:8" x14ac:dyDescent="0.3">
      <c r="F35" s="25"/>
      <c r="H35" s="26"/>
    </row>
    <row r="36" spans="1:8" ht="15.6" x14ac:dyDescent="0.3">
      <c r="A36" s="22"/>
      <c r="B36" s="22"/>
      <c r="C36" s="22"/>
      <c r="D36" s="22"/>
      <c r="E36" s="22"/>
    </row>
  </sheetData>
  <mergeCells count="11">
    <mergeCell ref="F1:I1"/>
    <mergeCell ref="A30:D30"/>
    <mergeCell ref="B3:H3"/>
    <mergeCell ref="B4:H4"/>
    <mergeCell ref="B11:B12"/>
    <mergeCell ref="C11:C12"/>
    <mergeCell ref="D11:D12"/>
    <mergeCell ref="E11:E12"/>
    <mergeCell ref="F11:F12"/>
    <mergeCell ref="G11:H11"/>
    <mergeCell ref="A21:D2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2023</vt:lpstr>
      <vt:lpstr>2024</vt:lpstr>
      <vt:lpstr>2025</vt:lpstr>
      <vt:lpstr>'2024'!Область_друку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djoin terst</cp:lastModifiedBy>
  <cp:lastPrinted>2025-06-05T06:52:34Z</cp:lastPrinted>
  <dcterms:created xsi:type="dcterms:W3CDTF">2022-05-26T09:07:26Z</dcterms:created>
  <dcterms:modified xsi:type="dcterms:W3CDTF">2025-06-05T06:54:52Z</dcterms:modified>
</cp:coreProperties>
</file>